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1-2025\NOMINA ENERO-DICIEMBRE 2025\"/>
    </mc:Choice>
  </mc:AlternateContent>
  <bookViews>
    <workbookView xWindow="-120" yWindow="-120" windowWidth="24240" windowHeight="13140"/>
  </bookViews>
  <sheets>
    <sheet name="SUELDO CONTRATADOS SEPTIEM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O22" i="1" s="1"/>
  <c r="M23" i="1"/>
  <c r="L23" i="1"/>
  <c r="K23" i="1"/>
  <c r="J23" i="1"/>
  <c r="I23" i="1"/>
  <c r="H23" i="1"/>
  <c r="G23" i="1"/>
  <c r="N21" i="1" l="1"/>
  <c r="O21" i="1" l="1"/>
  <c r="N16" i="1"/>
  <c r="N15" i="1" l="1"/>
  <c r="O15" i="1" s="1"/>
  <c r="N20" i="1"/>
  <c r="O20" i="1" s="1"/>
  <c r="O14" i="1"/>
  <c r="N12" i="1"/>
  <c r="O12" i="1" s="1"/>
  <c r="N9" i="1"/>
  <c r="O9" i="1" s="1"/>
  <c r="N10" i="1"/>
  <c r="O10" i="1" s="1"/>
  <c r="N11" i="1"/>
  <c r="O11" i="1" s="1"/>
  <c r="N13" i="1"/>
  <c r="O13" i="1" s="1"/>
  <c r="O16" i="1"/>
  <c r="N17" i="1"/>
  <c r="O17" i="1" s="1"/>
  <c r="N18" i="1"/>
  <c r="O18" i="1" s="1"/>
  <c r="N19" i="1"/>
  <c r="O19" i="1" s="1"/>
  <c r="N8" i="1"/>
  <c r="N23" i="1" l="1"/>
  <c r="O8" i="1"/>
  <c r="O23" i="1" s="1"/>
</calcChain>
</file>

<file path=xl/sharedStrings.xml><?xml version="1.0" encoding="utf-8"?>
<sst xmlns="http://schemas.openxmlformats.org/spreadsheetml/2006/main" count="97" uniqueCount="60">
  <si>
    <t>DIRECTOR ADMINITRATIVO FINANCIERO</t>
  </si>
  <si>
    <t xml:space="preserve">TOTAL GENERAL </t>
  </si>
  <si>
    <t>FEMENINO</t>
  </si>
  <si>
    <t>CONTADORA</t>
  </si>
  <si>
    <t>ADMINISTRATIVA FINANCIERA</t>
  </si>
  <si>
    <t>MARÍA ALEXANDRA PERALTA</t>
  </si>
  <si>
    <t>DOLORES ELIZABETH CARPIO DE REYES</t>
  </si>
  <si>
    <t>ENCARGADA CONTROL PRESUPUESTARIO</t>
  </si>
  <si>
    <t>EFIGENIA ACEVEDO HERNÁNDEZ</t>
  </si>
  <si>
    <t>MASCULINO</t>
  </si>
  <si>
    <t>COMUNICACIONES Y ACCESO A LA INFORMACIÓN</t>
  </si>
  <si>
    <t>CHOFER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</si>
  <si>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</si>
  <si>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</si>
  <si>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</si>
  <si>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</si>
  <si>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</si>
  <si>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</si>
  <si>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</si>
  <si>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</si>
  <si>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</si>
  <si>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</si>
  <si>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</si>
  <si>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</si>
  <si>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</si>
  <si>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</si>
  <si>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</si>
  <si>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</si>
  <si>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</si>
  <si>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</si>
  <si>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</si>
  <si>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ASISTENTE PRESIDENCIA</t>
  </si>
  <si>
    <t>ANGELICA YISMEL GUZMÁN BENITEZ</t>
  </si>
  <si>
    <t xml:space="preserve">MARIANO GUSTAVO EBERLÉ </t>
  </si>
  <si>
    <t>JOSÉ ALTAGRACIA VENTURA CUEVAS</t>
  </si>
  <si>
    <t>DIRECTOR ADM. FINANCIERO</t>
  </si>
  <si>
    <t>YAMILETH MARÍA VEGA SILVERIO</t>
  </si>
  <si>
    <t xml:space="preserve">ARIEL LUIS ARIAUDO </t>
  </si>
  <si>
    <t>ENCARGADO TICS</t>
  </si>
  <si>
    <t>JORGE MONTERO ENCARNACION</t>
  </si>
  <si>
    <t xml:space="preserve">JULIO CESAR SANTANA MARTINEZ </t>
  </si>
  <si>
    <t>AUXILIAR DE TECNOLOGÍA</t>
  </si>
  <si>
    <t>EDUARDO SALVADOR CASTELLANOS QUEZADA</t>
  </si>
  <si>
    <t>CRUCELIN TRINIDAD HEREDIA</t>
  </si>
  <si>
    <t>CONSERJE</t>
  </si>
  <si>
    <t>FRANCHESKI DELMONTE SILVERIO</t>
  </si>
  <si>
    <t>PRESIDENTE</t>
  </si>
  <si>
    <t>ADMINISTRATIVO</t>
  </si>
  <si>
    <t>COMUNICADOR</t>
  </si>
  <si>
    <t>ENCARGADA DEPTO. JURIDICO</t>
  </si>
  <si>
    <t>ENC. EVALUACIÓN Y MONITOREO INTERNO</t>
  </si>
  <si>
    <t>ENCARGADA DE COMPRAS</t>
  </si>
  <si>
    <t>ANALISTA CTAS. POR PAGAR</t>
  </si>
  <si>
    <t>SUELDO PERSONAL FIJO CORRESPONDIENTE AL MES SEPTIEMBRE 2025</t>
  </si>
  <si>
    <t>FIJO</t>
  </si>
  <si>
    <t>LIANA LACEN BENZAN</t>
  </si>
  <si>
    <t>RECEPCIONISTA</t>
  </si>
  <si>
    <t>DAVID ENRIQUE VERAS MATEO</t>
  </si>
  <si>
    <t>CIRBERSEGURIDAD</t>
  </si>
  <si>
    <t>CONTRATADO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</si>
</sst>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sz val="9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/>
    </xf>
    <xf numFmtId="164" fontId="5" fillId="2" borderId="5" xfId="1" applyFont="1" applyFill="1" applyBorder="1" applyAlignment="1">
      <alignment horizontal="center" vertical="center" wrapText="1"/>
    </xf>
    <xf numFmtId="164" fontId="5" fillId="2" borderId="4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164" fontId="3" fillId="2" borderId="2" xfId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" fontId="5" fillId="2" borderId="8" xfId="0" applyNumberFormat="1" applyFont="1" applyFill="1" applyBorder="1" applyAlignment="1">
      <alignment horizontal="center" vertical="center" wrapText="1"/>
    </xf>
    <xf numFmtId="164" fontId="5" fillId="2" borderId="8" xfId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6" fillId="2" borderId="5" xfId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9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 vertical="center" wrapText="1"/>
    </xf>
    <xf numFmtId="43" fontId="5" fillId="0" borderId="11" xfId="0" applyNumberFormat="1" applyFont="1" applyFill="1" applyBorder="1" applyAlignment="1">
      <alignment horizontal="center" vertical="center" wrapText="1"/>
    </xf>
    <xf numFmtId="164" fontId="0" fillId="0" borderId="0" xfId="1" applyFont="1" applyAlignment="1">
      <alignment horizontal="center" vertical="center"/>
    </xf>
    <xf numFmtId="164" fontId="0" fillId="0" borderId="0" xfId="1" applyFont="1"/>
    <xf numFmtId="164" fontId="0" fillId="2" borderId="0" xfId="1" applyFont="1" applyFill="1" applyAlignment="1">
      <alignment horizontal="center" vertical="center"/>
    </xf>
    <xf numFmtId="0" fontId="5" fillId="0" borderId="4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43" fontId="13" fillId="2" borderId="10" xfId="1" applyNumberFormat="1" applyFont="1" applyFill="1" applyBorder="1" applyAlignment="1">
      <alignment horizontal="center" vertical="center"/>
    </xf>
    <xf numFmtId="43" fontId="5" fillId="2" borderId="12" xfId="0" applyNumberFormat="1" applyFont="1" applyFill="1" applyBorder="1" applyAlignment="1">
      <alignment horizontal="center" vertical="center" wrapText="1"/>
    </xf>
    <xf numFmtId="43" fontId="5" fillId="2" borderId="1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3" fontId="5" fillId="2" borderId="8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4" fontId="5" fillId="2" borderId="21" xfId="0" applyNumberFormat="1" applyFont="1" applyFill="1" applyBorder="1" applyAlignment="1">
      <alignment horizontal="center" vertical="center" wrapText="1"/>
    </xf>
    <xf numFmtId="4" fontId="5" fillId="2" borderId="22" xfId="0" applyNumberFormat="1" applyFont="1" applyFill="1" applyBorder="1" applyAlignment="1">
      <alignment horizontal="center" vertical="center" wrapText="1"/>
    </xf>
    <xf numFmtId="4" fontId="5" fillId="2" borderId="23" xfId="0" applyNumberFormat="1" applyFont="1" applyFill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95249</xdr:rowOff>
    </xdr:from>
    <xdr:to>
      <xdr:col>6</xdr:col>
      <xdr:colOff>790575</xdr:colOff>
      <xdr:row>2</xdr:row>
      <xdr:rowOff>142874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2700" y="571499"/>
          <a:ext cx="2705100" cy="10001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topLeftCell="A22" workbookViewId="0">
      <selection activeCell="C38" sqref="C38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4.28515625" style="2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6.140625" style="1" customWidth="1"/>
    <col min="10" max="10" width="14.42578125" style="1" bestFit="1" customWidth="1"/>
    <col min="11" max="11" width="15.42578125" style="1" bestFit="1" customWidth="1"/>
    <col min="12" max="12" width="14.42578125" style="1" bestFit="1" customWidth="1"/>
    <col min="13" max="13" width="11.28515625" style="1" bestFit="1" customWidth="1"/>
    <col min="14" max="14" width="15.42578125" style="1" bestFit="1" customWidth="1"/>
    <col min="15" max="15" width="16.7109375" style="1" customWidth="1"/>
    <col min="16" max="16" width="14.42578125" bestFit="1" customWidth="1"/>
  </cols>
  <sheetData>
    <row r="1" spans="1:17" ht="37.5" customHeight="1" x14ac:dyDescent="0.25"/>
    <row r="2" spans="1:17" ht="37.5" customHeight="1" x14ac:dyDescent="0.25"/>
    <row r="3" spans="1:17" ht="19.5" customHeight="1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7" ht="26.25" customHeight="1" x14ac:dyDescent="0.25">
      <c r="A4" s="85" t="s">
        <v>27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7" ht="20.25" customHeight="1" x14ac:dyDescent="0.25">
      <c r="A5" s="86" t="s">
        <v>53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</row>
    <row r="6" spans="1:17" s="22" customFormat="1" ht="18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7" s="21" customFormat="1" ht="29.25" customHeight="1" thickBot="1" x14ac:dyDescent="0.25">
      <c r="A7" s="78" t="s">
        <v>26</v>
      </c>
      <c r="B7" s="79" t="s">
        <v>25</v>
      </c>
      <c r="C7" s="79" t="s">
        <v>24</v>
      </c>
      <c r="D7" s="79" t="s">
        <v>23</v>
      </c>
      <c r="E7" s="70" t="s">
        <v>22</v>
      </c>
      <c r="F7" s="26" t="s">
        <v>21</v>
      </c>
      <c r="G7" s="27" t="s">
        <v>20</v>
      </c>
      <c r="H7" s="27" t="s">
        <v>19</v>
      </c>
      <c r="I7" s="27" t="s">
        <v>18</v>
      </c>
      <c r="J7" s="27" t="s">
        <v>17</v>
      </c>
      <c r="K7" s="27" t="s">
        <v>16</v>
      </c>
      <c r="L7" s="27" t="s">
        <v>15</v>
      </c>
      <c r="M7" s="60" t="s">
        <v>14</v>
      </c>
      <c r="N7" s="69" t="s">
        <v>13</v>
      </c>
      <c r="O7" s="77" t="s">
        <v>12</v>
      </c>
    </row>
    <row r="8" spans="1:17" s="21" customFormat="1" ht="29.25" customHeight="1" x14ac:dyDescent="0.2">
      <c r="A8" s="54">
        <v>1</v>
      </c>
      <c r="B8" s="75" t="s">
        <v>32</v>
      </c>
      <c r="C8" s="76" t="s">
        <v>46</v>
      </c>
      <c r="D8" s="47" t="s">
        <v>31</v>
      </c>
      <c r="E8" s="71" t="s">
        <v>54</v>
      </c>
      <c r="F8" s="56" t="s">
        <v>2</v>
      </c>
      <c r="G8" s="36">
        <v>73200</v>
      </c>
      <c r="H8" s="18">
        <v>0</v>
      </c>
      <c r="I8" s="36">
        <v>73200</v>
      </c>
      <c r="J8" s="35">
        <v>2100.84</v>
      </c>
      <c r="K8" s="49">
        <v>5970.65</v>
      </c>
      <c r="L8" s="35">
        <v>2225.2800000000002</v>
      </c>
      <c r="M8" s="13">
        <v>0</v>
      </c>
      <c r="N8" s="13">
        <f>+J8+K8+L8</f>
        <v>10296.77</v>
      </c>
      <c r="O8" s="63">
        <f>+I8-N8</f>
        <v>62903.229999999996</v>
      </c>
    </row>
    <row r="9" spans="1:17" s="21" customFormat="1" ht="29.25" customHeight="1" x14ac:dyDescent="0.2">
      <c r="A9" s="54">
        <v>2</v>
      </c>
      <c r="B9" s="45" t="s">
        <v>33</v>
      </c>
      <c r="C9" s="15" t="s">
        <v>10</v>
      </c>
      <c r="D9" s="74" t="s">
        <v>48</v>
      </c>
      <c r="E9" s="71" t="s">
        <v>54</v>
      </c>
      <c r="F9" s="14" t="s">
        <v>9</v>
      </c>
      <c r="G9" s="37">
        <v>185000</v>
      </c>
      <c r="H9" s="18">
        <v>0</v>
      </c>
      <c r="I9" s="37">
        <v>185000</v>
      </c>
      <c r="J9" s="13">
        <v>5309.5</v>
      </c>
      <c r="K9" s="37">
        <v>32099.69</v>
      </c>
      <c r="L9" s="35">
        <v>5624</v>
      </c>
      <c r="M9" s="11">
        <v>0</v>
      </c>
      <c r="N9" s="11">
        <f t="shared" ref="N9:N19" si="0">+J9+K9+L9</f>
        <v>43033.19</v>
      </c>
      <c r="O9" s="63">
        <f t="shared" ref="O9:O19" si="1">+I9-N9</f>
        <v>141966.81</v>
      </c>
    </row>
    <row r="10" spans="1:17" s="21" customFormat="1" ht="29.25" customHeight="1" x14ac:dyDescent="0.2">
      <c r="A10" s="20">
        <v>3</v>
      </c>
      <c r="B10" s="45" t="s">
        <v>34</v>
      </c>
      <c r="C10" s="15" t="s">
        <v>4</v>
      </c>
      <c r="D10" s="48" t="s">
        <v>35</v>
      </c>
      <c r="E10" s="71" t="s">
        <v>54</v>
      </c>
      <c r="F10" s="19" t="s">
        <v>9</v>
      </c>
      <c r="G10" s="37">
        <v>185000</v>
      </c>
      <c r="H10" s="18">
        <v>0</v>
      </c>
      <c r="I10" s="37">
        <v>185000</v>
      </c>
      <c r="J10" s="13">
        <v>5309.5</v>
      </c>
      <c r="K10" s="37">
        <v>32099.69</v>
      </c>
      <c r="L10" s="24">
        <v>5624</v>
      </c>
      <c r="M10" s="11">
        <v>0</v>
      </c>
      <c r="N10" s="11">
        <f t="shared" si="0"/>
        <v>43033.19</v>
      </c>
      <c r="O10" s="63">
        <f t="shared" si="1"/>
        <v>141966.81</v>
      </c>
    </row>
    <row r="11" spans="1:17" s="6" customFormat="1" ht="36.75" customHeight="1" x14ac:dyDescent="0.25">
      <c r="A11" s="20">
        <v>4</v>
      </c>
      <c r="B11" s="45" t="s">
        <v>8</v>
      </c>
      <c r="C11" s="15" t="s">
        <v>4</v>
      </c>
      <c r="D11" s="48" t="s">
        <v>7</v>
      </c>
      <c r="E11" s="71" t="s">
        <v>54</v>
      </c>
      <c r="F11" s="14" t="s">
        <v>2</v>
      </c>
      <c r="G11" s="37">
        <v>80000</v>
      </c>
      <c r="H11" s="18">
        <v>0</v>
      </c>
      <c r="I11" s="37">
        <v>80000</v>
      </c>
      <c r="J11" s="13">
        <v>2296</v>
      </c>
      <c r="K11" s="37">
        <v>7400.94</v>
      </c>
      <c r="L11" s="24">
        <v>2432</v>
      </c>
      <c r="M11" s="11">
        <v>0</v>
      </c>
      <c r="N11" s="11">
        <f t="shared" si="0"/>
        <v>12128.939999999999</v>
      </c>
      <c r="O11" s="63">
        <f t="shared" si="1"/>
        <v>67871.06</v>
      </c>
      <c r="P11" s="34"/>
    </row>
    <row r="12" spans="1:17" s="6" customFormat="1" ht="36.75" customHeight="1" x14ac:dyDescent="0.25">
      <c r="A12" s="17">
        <v>5</v>
      </c>
      <c r="B12" s="45" t="s">
        <v>36</v>
      </c>
      <c r="C12" s="52" t="s">
        <v>46</v>
      </c>
      <c r="D12" s="48" t="s">
        <v>49</v>
      </c>
      <c r="E12" s="71" t="s">
        <v>54</v>
      </c>
      <c r="F12" s="14" t="s">
        <v>2</v>
      </c>
      <c r="G12" s="37">
        <v>120000</v>
      </c>
      <c r="H12" s="12">
        <v>0</v>
      </c>
      <c r="I12" s="37">
        <v>120000</v>
      </c>
      <c r="J12" s="11">
        <v>3444</v>
      </c>
      <c r="K12" s="37">
        <v>15952.19</v>
      </c>
      <c r="L12" s="24">
        <v>3648</v>
      </c>
      <c r="M12" s="11">
        <v>3430.92</v>
      </c>
      <c r="N12" s="11">
        <f>+J12+K12+L12+M12</f>
        <v>26475.11</v>
      </c>
      <c r="O12" s="63">
        <f t="shared" si="1"/>
        <v>93524.89</v>
      </c>
    </row>
    <row r="13" spans="1:17" s="6" customFormat="1" ht="36.75" customHeight="1" x14ac:dyDescent="0.25">
      <c r="A13" s="16">
        <v>6</v>
      </c>
      <c r="B13" s="45" t="s">
        <v>37</v>
      </c>
      <c r="C13" s="15" t="s">
        <v>10</v>
      </c>
      <c r="D13" s="48" t="s">
        <v>38</v>
      </c>
      <c r="E13" s="71" t="s">
        <v>54</v>
      </c>
      <c r="F13" s="14" t="s">
        <v>9</v>
      </c>
      <c r="G13" s="37">
        <v>135000</v>
      </c>
      <c r="H13" s="12">
        <v>0</v>
      </c>
      <c r="I13" s="37">
        <v>135000</v>
      </c>
      <c r="J13" s="11">
        <v>3874.5</v>
      </c>
      <c r="K13" s="37">
        <v>20338.439999999999</v>
      </c>
      <c r="L13" s="25">
        <v>4104</v>
      </c>
      <c r="M13" s="11">
        <v>0</v>
      </c>
      <c r="N13" s="11">
        <f t="shared" si="0"/>
        <v>28316.94</v>
      </c>
      <c r="O13" s="63">
        <f t="shared" si="1"/>
        <v>106683.06</v>
      </c>
    </row>
    <row r="14" spans="1:17" s="6" customFormat="1" ht="36.75" customHeight="1" x14ac:dyDescent="0.25">
      <c r="A14" s="16">
        <v>7</v>
      </c>
      <c r="B14" s="45" t="s">
        <v>39</v>
      </c>
      <c r="C14" s="52" t="s">
        <v>46</v>
      </c>
      <c r="D14" s="48" t="s">
        <v>11</v>
      </c>
      <c r="E14" s="71" t="s">
        <v>54</v>
      </c>
      <c r="F14" s="14" t="s">
        <v>9</v>
      </c>
      <c r="G14" s="38">
        <v>53812</v>
      </c>
      <c r="H14" s="12">
        <v>0</v>
      </c>
      <c r="I14" s="38">
        <v>53812</v>
      </c>
      <c r="J14" s="11">
        <v>1544.4</v>
      </c>
      <c r="K14" s="38">
        <v>2392.0500000000002</v>
      </c>
      <c r="L14" s="25">
        <v>1635.88</v>
      </c>
      <c r="M14" s="11">
        <v>0</v>
      </c>
      <c r="N14" s="11">
        <v>4176.38</v>
      </c>
      <c r="O14" s="63">
        <f t="shared" si="1"/>
        <v>49635.62</v>
      </c>
      <c r="Q14" s="34"/>
    </row>
    <row r="15" spans="1:17" s="6" customFormat="1" ht="36.75" customHeight="1" x14ac:dyDescent="0.25">
      <c r="A15" s="16">
        <v>8</v>
      </c>
      <c r="B15" s="45" t="s">
        <v>6</v>
      </c>
      <c r="C15" s="15" t="s">
        <v>4</v>
      </c>
      <c r="D15" s="48" t="s">
        <v>51</v>
      </c>
      <c r="E15" s="71" t="s">
        <v>54</v>
      </c>
      <c r="F15" s="14" t="s">
        <v>2</v>
      </c>
      <c r="G15" s="38">
        <v>100000</v>
      </c>
      <c r="H15" s="12">
        <v>0</v>
      </c>
      <c r="I15" s="38">
        <v>100000</v>
      </c>
      <c r="J15" s="11">
        <v>2870</v>
      </c>
      <c r="K15" s="37">
        <v>12105.44</v>
      </c>
      <c r="L15" s="25">
        <v>3040</v>
      </c>
      <c r="M15" s="11">
        <v>0</v>
      </c>
      <c r="N15" s="11">
        <f>+J15+K15+L15</f>
        <v>18015.440000000002</v>
      </c>
      <c r="O15" s="63">
        <f t="shared" si="1"/>
        <v>81984.56</v>
      </c>
    </row>
    <row r="16" spans="1:17" s="6" customFormat="1" ht="36.75" customHeight="1" x14ac:dyDescent="0.25">
      <c r="A16" s="16">
        <v>9</v>
      </c>
      <c r="B16" s="45" t="s">
        <v>5</v>
      </c>
      <c r="C16" s="15" t="s">
        <v>4</v>
      </c>
      <c r="D16" s="45" t="s">
        <v>3</v>
      </c>
      <c r="E16" s="71" t="s">
        <v>54</v>
      </c>
      <c r="F16" s="14" t="s">
        <v>2</v>
      </c>
      <c r="G16" s="37">
        <v>85000</v>
      </c>
      <c r="H16" s="12">
        <v>0</v>
      </c>
      <c r="I16" s="40">
        <v>85000</v>
      </c>
      <c r="J16" s="11">
        <v>2439.5</v>
      </c>
      <c r="K16" s="50">
        <v>8577.19</v>
      </c>
      <c r="L16" s="25">
        <v>2584</v>
      </c>
      <c r="M16" s="11">
        <v>0</v>
      </c>
      <c r="N16" s="11">
        <f>+J16+K16+L16</f>
        <v>13600.69</v>
      </c>
      <c r="O16" s="63">
        <f t="shared" si="1"/>
        <v>71399.31</v>
      </c>
    </row>
    <row r="17" spans="1:16" s="6" customFormat="1" ht="36.75" customHeight="1" x14ac:dyDescent="0.25">
      <c r="A17" s="16">
        <v>10</v>
      </c>
      <c r="B17" s="45" t="s">
        <v>40</v>
      </c>
      <c r="C17" s="15" t="s">
        <v>10</v>
      </c>
      <c r="D17" s="45" t="s">
        <v>41</v>
      </c>
      <c r="E17" s="71" t="s">
        <v>54</v>
      </c>
      <c r="F17" s="14" t="s">
        <v>9</v>
      </c>
      <c r="G17" s="39">
        <v>60000</v>
      </c>
      <c r="H17" s="12">
        <v>0</v>
      </c>
      <c r="I17" s="41">
        <v>60000</v>
      </c>
      <c r="J17" s="11">
        <v>1722</v>
      </c>
      <c r="K17" s="51">
        <v>3486.65</v>
      </c>
      <c r="L17" s="25">
        <v>1824</v>
      </c>
      <c r="M17" s="11">
        <v>0</v>
      </c>
      <c r="N17" s="11">
        <f t="shared" si="0"/>
        <v>7032.65</v>
      </c>
      <c r="O17" s="63">
        <f t="shared" si="1"/>
        <v>52967.35</v>
      </c>
    </row>
    <row r="18" spans="1:16" s="6" customFormat="1" ht="36.75" customHeight="1" x14ac:dyDescent="0.25">
      <c r="A18" s="16">
        <v>11</v>
      </c>
      <c r="B18" s="45" t="s">
        <v>42</v>
      </c>
      <c r="C18" s="52" t="s">
        <v>46</v>
      </c>
      <c r="D18" s="45" t="s">
        <v>50</v>
      </c>
      <c r="E18" s="71" t="s">
        <v>54</v>
      </c>
      <c r="F18" s="14" t="s">
        <v>9</v>
      </c>
      <c r="G18" s="37">
        <v>120000</v>
      </c>
      <c r="H18" s="12">
        <v>0</v>
      </c>
      <c r="I18" s="40">
        <v>120000</v>
      </c>
      <c r="J18" s="11">
        <v>3444</v>
      </c>
      <c r="K18" s="51">
        <v>16809.939999999999</v>
      </c>
      <c r="L18" s="25">
        <v>3648</v>
      </c>
      <c r="M18" s="11">
        <v>0</v>
      </c>
      <c r="N18" s="11">
        <f t="shared" si="0"/>
        <v>23901.94</v>
      </c>
      <c r="O18" s="63">
        <f t="shared" si="1"/>
        <v>96098.06</v>
      </c>
    </row>
    <row r="19" spans="1:16" s="6" customFormat="1" ht="36.75" customHeight="1" x14ac:dyDescent="0.25">
      <c r="A19" s="16">
        <v>12</v>
      </c>
      <c r="B19" s="45" t="s">
        <v>43</v>
      </c>
      <c r="C19" s="15" t="s">
        <v>47</v>
      </c>
      <c r="D19" s="45" t="s">
        <v>44</v>
      </c>
      <c r="E19" s="71" t="s">
        <v>54</v>
      </c>
      <c r="F19" s="14" t="s">
        <v>2</v>
      </c>
      <c r="G19" s="37">
        <v>29000</v>
      </c>
      <c r="H19" s="12">
        <v>0</v>
      </c>
      <c r="I19" s="40">
        <v>29000</v>
      </c>
      <c r="J19" s="11">
        <v>832.3</v>
      </c>
      <c r="K19" s="11">
        <v>0</v>
      </c>
      <c r="L19" s="25">
        <v>881.6</v>
      </c>
      <c r="M19" s="11">
        <v>0</v>
      </c>
      <c r="N19" s="11">
        <f t="shared" si="0"/>
        <v>1713.9</v>
      </c>
      <c r="O19" s="63">
        <f t="shared" si="1"/>
        <v>27286.1</v>
      </c>
    </row>
    <row r="20" spans="1:16" s="6" customFormat="1" ht="36.75" customHeight="1" thickBot="1" x14ac:dyDescent="0.3">
      <c r="A20" s="53">
        <v>13</v>
      </c>
      <c r="B20" s="45" t="s">
        <v>45</v>
      </c>
      <c r="C20" s="15" t="s">
        <v>4</v>
      </c>
      <c r="D20" s="45" t="s">
        <v>52</v>
      </c>
      <c r="E20" s="72" t="s">
        <v>54</v>
      </c>
      <c r="F20" s="14" t="s">
        <v>2</v>
      </c>
      <c r="G20" s="37">
        <v>70000</v>
      </c>
      <c r="H20" s="12">
        <v>0</v>
      </c>
      <c r="I20" s="37">
        <v>70000</v>
      </c>
      <c r="J20" s="11">
        <v>2009</v>
      </c>
      <c r="K20" s="11">
        <v>5368.45</v>
      </c>
      <c r="L20" s="25">
        <v>2128</v>
      </c>
      <c r="M20" s="11">
        <v>0</v>
      </c>
      <c r="N20" s="11">
        <f>+J20+K20+L20-0.01</f>
        <v>9505.44</v>
      </c>
      <c r="O20" s="64">
        <f>+I20-N20</f>
        <v>60494.559999999998</v>
      </c>
      <c r="P20" s="34"/>
    </row>
    <row r="21" spans="1:16" s="6" customFormat="1" ht="36.75" customHeight="1" thickBot="1" x14ac:dyDescent="0.3">
      <c r="A21" s="57">
        <v>14</v>
      </c>
      <c r="B21" s="45" t="s">
        <v>55</v>
      </c>
      <c r="C21" s="52" t="s">
        <v>46</v>
      </c>
      <c r="D21" s="45" t="s">
        <v>56</v>
      </c>
      <c r="E21" s="73" t="s">
        <v>54</v>
      </c>
      <c r="F21" s="14" t="s">
        <v>2</v>
      </c>
      <c r="G21" s="37">
        <v>36500</v>
      </c>
      <c r="H21" s="12">
        <v>0</v>
      </c>
      <c r="I21" s="37">
        <v>36500</v>
      </c>
      <c r="J21" s="11">
        <v>1047.55</v>
      </c>
      <c r="K21" s="11">
        <v>0</v>
      </c>
      <c r="L21" s="25">
        <v>1109.5999999999999</v>
      </c>
      <c r="M21" s="11">
        <v>0</v>
      </c>
      <c r="N21" s="11">
        <f>+J21+K21+L21-0.01</f>
        <v>2157.1399999999994</v>
      </c>
      <c r="O21" s="65">
        <f>+I21-N21</f>
        <v>34342.86</v>
      </c>
      <c r="P21" s="34"/>
    </row>
    <row r="22" spans="1:16" s="6" customFormat="1" ht="36.75" customHeight="1" thickBot="1" x14ac:dyDescent="0.3">
      <c r="A22" s="57">
        <v>15</v>
      </c>
      <c r="B22" s="46" t="s">
        <v>57</v>
      </c>
      <c r="C22" s="81" t="s">
        <v>10</v>
      </c>
      <c r="D22" s="46" t="s">
        <v>58</v>
      </c>
      <c r="E22" s="62" t="s">
        <v>59</v>
      </c>
      <c r="F22" s="82" t="s">
        <v>9</v>
      </c>
      <c r="G22" s="58">
        <v>75000</v>
      </c>
      <c r="H22" s="59">
        <v>0</v>
      </c>
      <c r="I22" s="58">
        <v>75000</v>
      </c>
      <c r="J22" s="31">
        <v>2152.5</v>
      </c>
      <c r="K22" s="31">
        <v>6309.46</v>
      </c>
      <c r="L22" s="32">
        <v>2280</v>
      </c>
      <c r="M22" s="31">
        <v>0</v>
      </c>
      <c r="N22" s="11">
        <f>+J22+K22+L22-0.01</f>
        <v>10741.949999999999</v>
      </c>
      <c r="O22" s="66">
        <f>+I22-N22</f>
        <v>64258.05</v>
      </c>
      <c r="P22" s="34"/>
    </row>
    <row r="23" spans="1:16" s="30" customFormat="1" ht="15.75" thickBot="1" x14ac:dyDescent="0.3">
      <c r="A23" s="80"/>
      <c r="B23" s="87" t="s">
        <v>1</v>
      </c>
      <c r="C23" s="88"/>
      <c r="D23" s="88"/>
      <c r="E23" s="89"/>
      <c r="F23" s="55"/>
      <c r="G23" s="28">
        <f t="shared" ref="G23:M23" si="2">SUM(G8:G22)</f>
        <v>1407512</v>
      </c>
      <c r="H23" s="28">
        <f t="shared" si="2"/>
        <v>0</v>
      </c>
      <c r="I23" s="28">
        <f t="shared" si="2"/>
        <v>1407512</v>
      </c>
      <c r="J23" s="28">
        <f t="shared" si="2"/>
        <v>40395.590000000011</v>
      </c>
      <c r="K23" s="28">
        <f t="shared" si="2"/>
        <v>168910.78</v>
      </c>
      <c r="L23" s="29">
        <f t="shared" si="2"/>
        <v>42788.36</v>
      </c>
      <c r="M23" s="28">
        <f t="shared" si="2"/>
        <v>3430.92</v>
      </c>
      <c r="N23" s="68">
        <f t="shared" ref="N23:O23" si="3">SUM(N8:N21)</f>
        <v>243387.72000000003</v>
      </c>
      <c r="O23" s="67">
        <f t="shared" si="3"/>
        <v>1089124.28</v>
      </c>
    </row>
    <row r="24" spans="1:16" s="6" customFormat="1" x14ac:dyDescent="0.25">
      <c r="A24" s="7"/>
      <c r="B24"/>
      <c r="C24"/>
      <c r="D24"/>
      <c r="E24" s="2"/>
      <c r="F24" s="2"/>
      <c r="G24" s="9"/>
      <c r="H24" s="1"/>
      <c r="I24" s="1"/>
      <c r="J24" s="9"/>
      <c r="K24" s="1"/>
      <c r="L24" s="9"/>
      <c r="M24" s="9"/>
      <c r="N24" s="9"/>
      <c r="O24" s="9"/>
    </row>
    <row r="25" spans="1:16" x14ac:dyDescent="0.25">
      <c r="I25" s="9"/>
      <c r="J25" s="44"/>
      <c r="K25" s="42"/>
      <c r="L25" s="42"/>
      <c r="M25" s="42"/>
      <c r="N25" s="42"/>
      <c r="O25" s="42"/>
      <c r="P25" s="43"/>
    </row>
    <row r="26" spans="1:16" x14ac:dyDescent="0.25">
      <c r="I26" s="9"/>
      <c r="J26" s="44"/>
      <c r="K26" s="42"/>
      <c r="L26" s="42"/>
      <c r="M26" s="42"/>
      <c r="N26" s="42"/>
      <c r="O26" s="42"/>
      <c r="P26" s="43"/>
    </row>
    <row r="27" spans="1:16" x14ac:dyDescent="0.25">
      <c r="I27" s="9"/>
      <c r="J27" s="44"/>
      <c r="K27" s="42"/>
      <c r="L27" s="42"/>
      <c r="M27" s="42"/>
      <c r="N27" s="42"/>
      <c r="O27" s="42"/>
      <c r="P27" s="43"/>
    </row>
    <row r="28" spans="1:16" x14ac:dyDescent="0.25">
      <c r="B28" s="83" t="s">
        <v>30</v>
      </c>
      <c r="C28" s="83"/>
      <c r="E28" s="83" t="s">
        <v>28</v>
      </c>
      <c r="F28" s="83"/>
      <c r="I28" s="9"/>
      <c r="J28" s="44"/>
      <c r="K28" s="42"/>
      <c r="L28" s="42"/>
      <c r="M28" s="42"/>
      <c r="N28" s="42"/>
      <c r="O28" s="42"/>
      <c r="P28" s="43"/>
    </row>
    <row r="29" spans="1:16" x14ac:dyDescent="0.25">
      <c r="B29" s="83" t="s">
        <v>0</v>
      </c>
      <c r="C29" s="83"/>
      <c r="E29" s="83" t="s">
        <v>29</v>
      </c>
      <c r="F29" s="83"/>
      <c r="I29" s="9"/>
      <c r="J29" s="44"/>
      <c r="K29" s="42"/>
      <c r="L29" s="42"/>
      <c r="M29" s="42"/>
      <c r="N29" s="42"/>
      <c r="O29" s="42"/>
      <c r="P29" s="43"/>
    </row>
    <row r="30" spans="1:16" x14ac:dyDescent="0.25">
      <c r="B30" s="61"/>
      <c r="C30" s="61"/>
      <c r="E30" s="61"/>
      <c r="F30" s="61"/>
      <c r="I30" s="42"/>
      <c r="J30" s="42"/>
      <c r="K30" s="42"/>
      <c r="L30" s="42"/>
      <c r="M30" s="42"/>
      <c r="N30" s="42"/>
      <c r="O30" s="42"/>
      <c r="P30" s="43"/>
    </row>
    <row r="31" spans="1:16" x14ac:dyDescent="0.25">
      <c r="B31" s="61"/>
      <c r="C31" s="61"/>
      <c r="E31" s="61"/>
      <c r="F31" s="61"/>
      <c r="I31" s="42"/>
      <c r="J31" s="42"/>
      <c r="K31" s="42"/>
      <c r="L31" s="42"/>
      <c r="M31" s="42"/>
      <c r="N31" s="42"/>
      <c r="O31" s="42"/>
      <c r="P31" s="43"/>
    </row>
    <row r="32" spans="1:16" x14ac:dyDescent="0.25">
      <c r="B32" s="61"/>
      <c r="C32" s="61"/>
      <c r="E32" s="61"/>
      <c r="F32" s="61"/>
      <c r="I32" s="42"/>
      <c r="J32" s="42"/>
      <c r="K32" s="42"/>
      <c r="L32" s="42"/>
      <c r="M32" s="42"/>
      <c r="N32" s="42"/>
      <c r="O32" s="42"/>
      <c r="P32" s="43"/>
    </row>
    <row r="33" spans="2:16" x14ac:dyDescent="0.25">
      <c r="B33" s="61"/>
      <c r="C33" s="61"/>
      <c r="E33" s="61"/>
      <c r="F33" s="61"/>
      <c r="I33" s="42"/>
      <c r="J33" s="42"/>
      <c r="K33" s="42"/>
      <c r="L33" s="42"/>
      <c r="M33" s="42"/>
      <c r="N33" s="42"/>
      <c r="O33" s="42"/>
      <c r="P33" s="43"/>
    </row>
    <row r="34" spans="2:16" x14ac:dyDescent="0.25">
      <c r="E34"/>
      <c r="F34"/>
      <c r="I34" s="42"/>
      <c r="J34" s="42"/>
      <c r="K34" s="42"/>
      <c r="L34" s="42"/>
      <c r="M34" s="42"/>
      <c r="N34" s="42"/>
      <c r="O34" s="42"/>
      <c r="P34" s="43"/>
    </row>
    <row r="35" spans="2:16" ht="15.75" thickBot="1" x14ac:dyDescent="0.3">
      <c r="B35" s="10"/>
      <c r="C35" s="10"/>
      <c r="E35" s="10"/>
      <c r="F35" s="10"/>
      <c r="G35" s="9"/>
      <c r="H35" s="9"/>
      <c r="I35" s="33"/>
      <c r="J35" s="42"/>
      <c r="K35" s="42"/>
      <c r="L35" s="42"/>
      <c r="M35" s="42"/>
      <c r="N35" s="42"/>
      <c r="O35" s="42"/>
      <c r="P35" s="43"/>
    </row>
    <row r="36" spans="2:16" x14ac:dyDescent="0.25">
      <c r="J36" s="42"/>
      <c r="K36" s="42"/>
      <c r="L36" s="42"/>
      <c r="M36" s="42"/>
      <c r="N36" s="42"/>
      <c r="O36" s="42"/>
      <c r="P36" s="43"/>
    </row>
    <row r="37" spans="2:16" x14ac:dyDescent="0.25">
      <c r="J37" s="42"/>
      <c r="K37" s="42"/>
      <c r="L37" s="42"/>
      <c r="M37" s="42"/>
      <c r="N37" s="42"/>
      <c r="O37" s="42"/>
      <c r="P37" s="43"/>
    </row>
    <row r="38" spans="2:16" x14ac:dyDescent="0.25">
      <c r="J38" s="42"/>
      <c r="K38" s="42"/>
      <c r="L38" s="42"/>
      <c r="M38" s="42"/>
      <c r="N38" s="42"/>
      <c r="O38" s="42"/>
      <c r="P38" s="43"/>
    </row>
    <row r="39" spans="2:16" x14ac:dyDescent="0.25">
      <c r="J39" s="42"/>
      <c r="K39" s="42"/>
      <c r="L39" s="42"/>
      <c r="M39" s="42"/>
      <c r="N39" s="42"/>
      <c r="O39" s="42"/>
      <c r="P39" s="43"/>
    </row>
    <row r="40" spans="2:16" x14ac:dyDescent="0.25">
      <c r="J40" s="42"/>
      <c r="K40" s="42"/>
      <c r="L40" s="42"/>
      <c r="M40" s="42"/>
      <c r="N40" s="42"/>
      <c r="O40" s="42"/>
      <c r="P40" s="43"/>
    </row>
    <row r="41" spans="2:16" x14ac:dyDescent="0.25">
      <c r="J41" s="42"/>
      <c r="K41" s="42"/>
      <c r="L41" s="42"/>
      <c r="M41" s="42"/>
      <c r="N41" s="42"/>
      <c r="O41" s="42"/>
      <c r="P41" s="43"/>
    </row>
    <row r="42" spans="2:16" x14ac:dyDescent="0.25">
      <c r="J42" s="42"/>
      <c r="K42" s="42"/>
      <c r="L42" s="42"/>
      <c r="M42" s="42"/>
      <c r="N42" s="42"/>
      <c r="O42" s="42"/>
      <c r="P42" s="43"/>
    </row>
    <row r="43" spans="2:16" x14ac:dyDescent="0.25">
      <c r="J43" s="42"/>
      <c r="K43" s="42"/>
      <c r="L43" s="42"/>
      <c r="M43" s="42"/>
      <c r="N43" s="42"/>
      <c r="O43" s="42"/>
      <c r="P43" s="43"/>
    </row>
    <row r="60" spans="1:15" x14ac:dyDescent="0.25">
      <c r="B60" s="6"/>
      <c r="C60" s="6"/>
      <c r="D60" s="6"/>
      <c r="E60" s="8"/>
      <c r="F60" s="8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B61" s="6"/>
      <c r="C61" s="6"/>
      <c r="D61" s="6"/>
      <c r="E61" s="8"/>
      <c r="F61" s="8"/>
      <c r="G61" s="7"/>
      <c r="H61" s="7"/>
      <c r="I61" s="7"/>
      <c r="J61" s="7"/>
      <c r="K61" s="7"/>
      <c r="L61" s="7"/>
      <c r="M61" s="7"/>
      <c r="N61" s="7"/>
      <c r="O61" s="7"/>
    </row>
    <row r="62" spans="1:15" x14ac:dyDescent="0.25">
      <c r="A62" s="7"/>
    </row>
    <row r="63" spans="1:15" x14ac:dyDescent="0.25">
      <c r="A63" s="7"/>
    </row>
    <row r="66" spans="1:15" s="6" customFormat="1" x14ac:dyDescent="0.25">
      <c r="A66" s="1"/>
      <c r="B66"/>
      <c r="C66"/>
      <c r="D66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</row>
    <row r="67" spans="1:15" s="6" customFormat="1" x14ac:dyDescent="0.25">
      <c r="A67" s="1"/>
      <c r="B67"/>
      <c r="C67"/>
      <c r="D67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</row>
    <row r="74" spans="1:15" x14ac:dyDescent="0.25"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3"/>
      <c r="C78" s="3"/>
      <c r="D78" s="3"/>
      <c r="E78" s="3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3"/>
      <c r="C79" s="3"/>
      <c r="D79" s="3"/>
      <c r="E79" s="3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ht="12.75" x14ac:dyDescent="0.2">
      <c r="A86" s="4"/>
      <c r="F86" s="5"/>
      <c r="G86" s="4"/>
      <c r="H86" s="4"/>
      <c r="I86" s="4"/>
      <c r="J86" s="4"/>
      <c r="K86" s="4"/>
      <c r="L86" s="4"/>
      <c r="M86" s="4"/>
      <c r="N86" s="4"/>
      <c r="O86" s="4"/>
    </row>
    <row r="87" spans="1:15" s="3" customFormat="1" ht="12.75" x14ac:dyDescent="0.2">
      <c r="A87" s="4"/>
      <c r="F87" s="5"/>
      <c r="G87" s="4"/>
      <c r="H87" s="4"/>
      <c r="I87" s="4"/>
      <c r="J87" s="4"/>
      <c r="K87" s="4"/>
      <c r="L87" s="4"/>
      <c r="M87" s="4"/>
      <c r="N87" s="4"/>
      <c r="O87" s="4"/>
    </row>
    <row r="88" spans="1:15" s="3" customFormat="1" x14ac:dyDescent="0.25">
      <c r="A88" s="4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4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  <row r="92" spans="1:15" s="3" customFormat="1" x14ac:dyDescent="0.25">
      <c r="A92" s="1"/>
      <c r="B92"/>
      <c r="C92"/>
      <c r="D9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</row>
    <row r="93" spans="1:15" s="3" customFormat="1" x14ac:dyDescent="0.25">
      <c r="A93" s="1"/>
      <c r="B93"/>
      <c r="C93"/>
      <c r="D93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</row>
  </sheetData>
  <mergeCells count="8">
    <mergeCell ref="B28:C28"/>
    <mergeCell ref="E28:F28"/>
    <mergeCell ref="B29:C29"/>
    <mergeCell ref="E29:F29"/>
    <mergeCell ref="A3:O3"/>
    <mergeCell ref="A4:O4"/>
    <mergeCell ref="A5:O5"/>
    <mergeCell ref="B23:E23"/>
  </mergeCells>
  <pageMargins left="0.39370078740157483" right="0.39370078740157483" top="0" bottom="0" header="0" footer="0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SUELDO CONTRATADOS SEPTIEM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2025-10-09T17:22:30Z</cp:lastPrinted>
  <dcterms:created xsi:type="dcterms:W3CDTF">2021-12-21T17:11:19Z</dcterms:created>
  <dcterms:modified xsi:type="dcterms:W3CDTF">2025-10-09T17:22:43Z</dcterms:modified>
</cp:coreProperties>
</file>